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50" activeTab="3"/>
  </bookViews>
  <sheets>
    <sheet name="liter eller liter per min" sheetId="1" r:id="rId1"/>
    <sheet name="Disk" sheetId="2" r:id="rId2"/>
    <sheet name="BAD" sheetId="3" r:id="rId3"/>
    <sheet name="Dusch" sheetId="4" r:id="rId4"/>
    <sheet name="Totala kostnader" sheetId="5" r:id="rId5"/>
  </sheets>
  <definedNames/>
  <calcPr fullCalcOnLoad="1"/>
</workbook>
</file>

<file path=xl/sharedStrings.xml><?xml version="1.0" encoding="utf-8"?>
<sst xmlns="http://schemas.openxmlformats.org/spreadsheetml/2006/main" count="153" uniqueCount="35">
  <si>
    <t>Alternativ 1</t>
  </si>
  <si>
    <t>Antal liter vatten</t>
  </si>
  <si>
    <t>Temperatur på vattnet</t>
  </si>
  <si>
    <t>Antal gåner per vecka</t>
  </si>
  <si>
    <t>Alternativ 2</t>
  </si>
  <si>
    <t>Beräknat antal liter per minut</t>
  </si>
  <si>
    <t>Antal minuter</t>
  </si>
  <si>
    <t>Antal gånger per vecka</t>
  </si>
  <si>
    <t>Antal gånger per dag</t>
  </si>
  <si>
    <t>Liter</t>
  </si>
  <si>
    <t>C</t>
  </si>
  <si>
    <t>ggr/dag</t>
  </si>
  <si>
    <t>ggr/vec</t>
  </si>
  <si>
    <t>l/min</t>
  </si>
  <si>
    <t>min</t>
  </si>
  <si>
    <t>Varmvattenkalkyl</t>
  </si>
  <si>
    <t>Resultat</t>
  </si>
  <si>
    <t>Före åtgärd</t>
  </si>
  <si>
    <t>Efter åtgärd</t>
  </si>
  <si>
    <t>kWh/år</t>
  </si>
  <si>
    <t>Nu</t>
  </si>
  <si>
    <t>Senare</t>
  </si>
  <si>
    <t>kr/år</t>
  </si>
  <si>
    <t>kr/kWh</t>
  </si>
  <si>
    <t>Ditt Energipris    =</t>
  </si>
  <si>
    <t xml:space="preserve"> </t>
  </si>
  <si>
    <t>kWh/dag</t>
  </si>
  <si>
    <t>kr/dag</t>
  </si>
  <si>
    <t>Eller</t>
  </si>
  <si>
    <t>Dusch</t>
  </si>
  <si>
    <t>Ditt Energipris   =</t>
  </si>
  <si>
    <t>Disk</t>
  </si>
  <si>
    <t>Bad</t>
  </si>
  <si>
    <t>Före åtgärder</t>
  </si>
  <si>
    <t>Efter åtgärder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</si>
</sst>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#,##0\ \k\r"/>
    <numFmt numFmtId="172" formatCode="#,##0\ \k\r;[Red]#,##0\ \k\r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6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10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0" fillId="35" borderId="0" xfId="0" applyFill="1" applyAlignment="1">
      <alignment/>
    </xf>
    <xf numFmtId="2" fontId="5" fillId="35" borderId="12" xfId="0" applyNumberFormat="1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0" fillId="36" borderId="11" xfId="0" applyFill="1" applyBorder="1" applyAlignment="1">
      <alignment/>
    </xf>
    <xf numFmtId="2" fontId="7" fillId="37" borderId="14" xfId="0" applyNumberFormat="1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8" fillId="0" borderId="0" xfId="0" applyFont="1" applyAlignment="1">
      <alignment/>
    </xf>
    <xf numFmtId="0" fontId="7" fillId="38" borderId="14" xfId="0" applyFont="1" applyFill="1" applyBorder="1" applyAlignment="1">
      <alignment/>
    </xf>
    <xf numFmtId="0" fontId="7" fillId="38" borderId="15" xfId="0" applyFont="1" applyFill="1" applyBorder="1" applyAlignment="1">
      <alignment/>
    </xf>
    <xf numFmtId="0" fontId="7" fillId="0" borderId="0" xfId="0" applyFont="1" applyAlignment="1">
      <alignment/>
    </xf>
    <xf numFmtId="1" fontId="7" fillId="37" borderId="14" xfId="0" applyNumberFormat="1" applyFont="1" applyFill="1" applyBorder="1" applyAlignment="1">
      <alignment/>
    </xf>
    <xf numFmtId="1" fontId="7" fillId="38" borderId="14" xfId="0" applyNumberFormat="1" applyFont="1" applyFill="1" applyBorder="1" applyAlignment="1">
      <alignment/>
    </xf>
    <xf numFmtId="2" fontId="7" fillId="38" borderId="14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2" fontId="7" fillId="35" borderId="14" xfId="0" applyNumberFormat="1" applyFont="1" applyFill="1" applyBorder="1" applyAlignment="1">
      <alignment/>
    </xf>
    <xf numFmtId="0" fontId="7" fillId="35" borderId="15" xfId="0" applyFont="1" applyFill="1" applyBorder="1" applyAlignment="1">
      <alignment/>
    </xf>
    <xf numFmtId="0" fontId="7" fillId="0" borderId="0" xfId="0" applyFont="1" applyFill="1" applyAlignment="1">
      <alignment/>
    </xf>
    <xf numFmtId="1" fontId="7" fillId="35" borderId="14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5" xfId="0" applyFont="1" applyFill="1" applyBorder="1" applyAlignment="1">
      <alignment/>
    </xf>
    <xf numFmtId="2" fontId="5" fillId="33" borderId="11" xfId="0" applyNumberFormat="1" applyFont="1" applyFill="1" applyBorder="1" applyAlignment="1">
      <alignment horizontal="center"/>
    </xf>
    <xf numFmtId="0" fontId="0" fillId="39" borderId="11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Disk / kostnader kr/år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8"/>
          <c:w val="0.95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Disk!$N$11</c:f>
              <c:numCache/>
            </c:numRef>
          </c:val>
        </c:ser>
        <c:axId val="58690643"/>
        <c:axId val="58453740"/>
      </c:barChart>
      <c:catAx>
        <c:axId val="58690643"/>
        <c:scaling>
          <c:orientation val="minMax"/>
        </c:scaling>
        <c:axPos val="b"/>
        <c:delete val="1"/>
        <c:majorTickMark val="out"/>
        <c:minorTickMark val="none"/>
        <c:tickLblPos val="nextTo"/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Bad / kostnader kr/år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9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@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@" sourceLinked="0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BAD!$J$11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Lit>
              <c:ptCount val="1"/>
              <c:pt idx="0">
                <c:v>Före åtgärd</c:v>
              </c:pt>
            </c:strLit>
          </c:cat>
          <c:val>
            <c:numRef>
              <c:f>BAD!$N$11</c:f>
              <c:numCache/>
            </c:numRef>
          </c:val>
        </c:ser>
        <c:axId val="56321613"/>
        <c:axId val="37132470"/>
      </c:barChart>
      <c:catAx>
        <c:axId val="56321613"/>
        <c:scaling>
          <c:orientation val="minMax"/>
        </c:scaling>
        <c:axPos val="b"/>
        <c:delete val="1"/>
        <c:majorTickMark val="out"/>
        <c:minorTickMark val="none"/>
        <c:tickLblPos val="nextTo"/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21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Dusch / kostnader kr/år</a:t>
            </a:r>
          </a:p>
        </c:rich>
      </c:tx>
      <c:layout>
        <c:manualLayout>
          <c:xMode val="factor"/>
          <c:yMode val="factor"/>
          <c:x val="0.004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25"/>
          <c:w val="0.9585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Före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Dusch!$J$12</c:f>
              <c:numCache/>
            </c:numRef>
          </c:val>
        </c:ser>
        <c:ser>
          <c:idx val="1"/>
          <c:order val="1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Efter åtgärd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Dusch!$N$12</c:f>
              <c:numCache/>
            </c:numRef>
          </c:val>
        </c:ser>
        <c:axId val="65756775"/>
        <c:axId val="54940064"/>
      </c:barChart>
      <c:catAx>
        <c:axId val="65756775"/>
        <c:scaling>
          <c:orientation val="minMax"/>
        </c:scaling>
        <c:axPos val="b"/>
        <c:delete val="1"/>
        <c:majorTickMark val="out"/>
        <c:minorTickMark val="none"/>
        <c:tickLblPos val="nextTo"/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;[Red]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567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4143375" y="2867025"/>
        <a:ext cx="4162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12</xdr:row>
      <xdr:rowOff>85725</xdr:rowOff>
    </xdr:from>
    <xdr:to>
      <xdr:col>14</xdr:col>
      <xdr:colOff>752475</xdr:colOff>
      <xdr:row>28</xdr:row>
      <xdr:rowOff>95250</xdr:rowOff>
    </xdr:to>
    <xdr:graphicFrame>
      <xdr:nvGraphicFramePr>
        <xdr:cNvPr id="1" name="Diagram 1"/>
        <xdr:cNvGraphicFramePr/>
      </xdr:nvGraphicFramePr>
      <xdr:xfrm>
        <a:off x="3657600" y="2828925"/>
        <a:ext cx="487680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</cdr:x>
      <cdr:y>0.5135</cdr:y>
    </cdr:from>
    <cdr:to>
      <cdr:x>0.512</cdr:x>
      <cdr:y>0.57975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33625" y="1381125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13</xdr:row>
      <xdr:rowOff>152400</xdr:rowOff>
    </xdr:from>
    <xdr:to>
      <xdr:col>14</xdr:col>
      <xdr:colOff>971550</xdr:colOff>
      <xdr:row>30</xdr:row>
      <xdr:rowOff>123825</xdr:rowOff>
    </xdr:to>
    <xdr:graphicFrame>
      <xdr:nvGraphicFramePr>
        <xdr:cNvPr id="1" name="Diagram 3"/>
        <xdr:cNvGraphicFramePr/>
      </xdr:nvGraphicFramePr>
      <xdr:xfrm>
        <a:off x="4038600" y="2990850"/>
        <a:ext cx="4705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3">
      <selection activeCell="G3" sqref="G3:J3"/>
    </sheetView>
  </sheetViews>
  <sheetFormatPr defaultColWidth="9.140625" defaultRowHeight="12.75"/>
  <cols>
    <col min="10" max="10" width="9.57421875" style="0" bestFit="1" customWidth="1"/>
  </cols>
  <sheetData>
    <row r="1" ht="19.5">
      <c r="H1" s="3" t="s">
        <v>15</v>
      </c>
    </row>
    <row r="3" spans="1:12" ht="24.75">
      <c r="A3" s="2" t="s">
        <v>0</v>
      </c>
      <c r="G3" s="6" t="s">
        <v>24</v>
      </c>
      <c r="I3" s="7">
        <v>0.6</v>
      </c>
      <c r="J3" t="s">
        <v>23</v>
      </c>
      <c r="L3" s="4" t="s">
        <v>16</v>
      </c>
    </row>
    <row r="4" spans="4:14" ht="15">
      <c r="D4" s="1" t="s">
        <v>20</v>
      </c>
      <c r="F4" s="1" t="s">
        <v>21</v>
      </c>
      <c r="J4" s="2" t="s">
        <v>17</v>
      </c>
      <c r="N4" s="2" t="s">
        <v>18</v>
      </c>
    </row>
    <row r="6" spans="1:7" ht="12.75" thickBot="1">
      <c r="A6" t="s">
        <v>1</v>
      </c>
      <c r="D6" s="10">
        <v>250</v>
      </c>
      <c r="E6" t="s">
        <v>9</v>
      </c>
      <c r="F6" s="10">
        <v>250</v>
      </c>
      <c r="G6" t="s">
        <v>9</v>
      </c>
    </row>
    <row r="7" spans="10:15" ht="15.75" thickBot="1">
      <c r="J7" s="9">
        <f>IF(D10="",D14*D6*(D8-8)*1.16/1000/7,D6*(D8-8)*D10*1.16/1000)</f>
        <v>9.28</v>
      </c>
      <c r="K7" s="6" t="s">
        <v>26</v>
      </c>
      <c r="N7" s="5">
        <f>IF(F10="",(F14/7)*F6*(F8-8)*1.16/1000,F6*(F8-8)*F10*1.16/1000)</f>
        <v>9.28</v>
      </c>
      <c r="O7" s="6" t="s">
        <v>26</v>
      </c>
    </row>
    <row r="8" spans="1:15" ht="15.75" thickBot="1">
      <c r="A8" t="s">
        <v>2</v>
      </c>
      <c r="D8" s="10">
        <v>40</v>
      </c>
      <c r="E8" t="s">
        <v>10</v>
      </c>
      <c r="F8" s="10">
        <v>40</v>
      </c>
      <c r="G8" t="s">
        <v>10</v>
      </c>
      <c r="J8" s="6"/>
      <c r="K8" s="6"/>
      <c r="N8" s="2"/>
      <c r="O8" s="6"/>
    </row>
    <row r="9" spans="10:15" ht="15.75" thickBot="1">
      <c r="J9" s="8">
        <f>J7*365</f>
        <v>3387.2</v>
      </c>
      <c r="K9" s="6" t="s">
        <v>19</v>
      </c>
      <c r="N9" s="8">
        <f>N7*365</f>
        <v>3387.2</v>
      </c>
      <c r="O9" s="6" t="s">
        <v>19</v>
      </c>
    </row>
    <row r="10" spans="1:15" ht="15.75" thickBot="1">
      <c r="A10" t="s">
        <v>8</v>
      </c>
      <c r="D10" s="10"/>
      <c r="E10" t="s">
        <v>11</v>
      </c>
      <c r="F10" s="10"/>
      <c r="G10" t="s">
        <v>11</v>
      </c>
      <c r="J10" s="6"/>
      <c r="K10" s="6"/>
      <c r="N10" s="2"/>
      <c r="O10" s="6"/>
    </row>
    <row r="11" spans="10:15" ht="15.75" thickBot="1">
      <c r="J11" s="9">
        <f>J7*I3</f>
        <v>5.568</v>
      </c>
      <c r="K11" s="6" t="s">
        <v>27</v>
      </c>
      <c r="N11" s="9">
        <f>N7*I3</f>
        <v>5.568</v>
      </c>
      <c r="O11" s="6" t="s">
        <v>27</v>
      </c>
    </row>
    <row r="12" spans="1:15" ht="15.75" thickBot="1">
      <c r="A12" s="6" t="s">
        <v>28</v>
      </c>
      <c r="D12" t="s">
        <v>25</v>
      </c>
      <c r="J12" s="6"/>
      <c r="K12" s="6"/>
      <c r="N12" s="2"/>
      <c r="O12" s="6"/>
    </row>
    <row r="13" spans="10:15" ht="15.75" thickBot="1">
      <c r="J13" s="8">
        <f>J11*365</f>
        <v>2032.32</v>
      </c>
      <c r="K13" s="6" t="s">
        <v>22</v>
      </c>
      <c r="N13" s="8">
        <f>N11*365</f>
        <v>2032.32</v>
      </c>
      <c r="O13" s="6" t="s">
        <v>22</v>
      </c>
    </row>
    <row r="14" spans="1:11" ht="12.75">
      <c r="A14" t="s">
        <v>3</v>
      </c>
      <c r="D14" s="10">
        <v>7</v>
      </c>
      <c r="E14" t="s">
        <v>12</v>
      </c>
      <c r="F14" s="10">
        <v>7</v>
      </c>
      <c r="G14" t="s">
        <v>12</v>
      </c>
      <c r="J14" s="6"/>
      <c r="K14" s="6"/>
    </row>
    <row r="15" spans="10:11" ht="12.75">
      <c r="J15" s="6"/>
      <c r="K15" s="6"/>
    </row>
    <row r="16" spans="10:11" ht="12.75">
      <c r="J16" s="6"/>
      <c r="K16" s="6"/>
    </row>
    <row r="17" spans="1:11" ht="15">
      <c r="A17" s="2" t="s">
        <v>4</v>
      </c>
      <c r="J17" s="6"/>
      <c r="K17" s="6"/>
    </row>
    <row r="18" spans="10:14" ht="15">
      <c r="J18" s="2" t="s">
        <v>17</v>
      </c>
      <c r="K18" s="6"/>
      <c r="N18" s="2" t="s">
        <v>18</v>
      </c>
    </row>
    <row r="19" spans="1:7" ht="12">
      <c r="A19" t="s">
        <v>5</v>
      </c>
      <c r="D19" s="10">
        <v>12</v>
      </c>
      <c r="E19" t="s">
        <v>13</v>
      </c>
      <c r="F19" s="10">
        <v>12</v>
      </c>
      <c r="G19" t="s">
        <v>13</v>
      </c>
    </row>
    <row r="20" ht="12.75" thickBot="1"/>
    <row r="21" spans="1:15" ht="15.75" thickBot="1">
      <c r="A21" t="s">
        <v>2</v>
      </c>
      <c r="D21" s="10">
        <v>40</v>
      </c>
      <c r="E21" t="s">
        <v>10</v>
      </c>
      <c r="F21" s="10">
        <v>40</v>
      </c>
      <c r="G21" t="s">
        <v>10</v>
      </c>
      <c r="J21" s="9">
        <f>IF(D25="",D29*D19*D23*(D21-8)*1.16/1000/7,D19*D23*(D21-8)*D25*1.16/1000)</f>
        <v>2.2272</v>
      </c>
      <c r="K21" s="6" t="s">
        <v>26</v>
      </c>
      <c r="N21" s="9">
        <f>IF(F25="",F29/7*F19*F23*(F21-8)*1.16/1000,F19*F23*(F21-8)*F25*1.16/1000)</f>
        <v>2.2272</v>
      </c>
      <c r="O21" s="6" t="s">
        <v>26</v>
      </c>
    </row>
    <row r="22" spans="10:15" ht="15.75" thickBot="1">
      <c r="J22" s="2"/>
      <c r="K22" s="6"/>
      <c r="N22" s="2"/>
      <c r="O22" s="6"/>
    </row>
    <row r="23" spans="1:15" ht="15.75" thickBot="1">
      <c r="A23" t="s">
        <v>6</v>
      </c>
      <c r="D23" s="10">
        <v>5</v>
      </c>
      <c r="E23" t="s">
        <v>14</v>
      </c>
      <c r="F23" s="10">
        <v>5</v>
      </c>
      <c r="G23" t="s">
        <v>14</v>
      </c>
      <c r="J23" s="8">
        <f>J21*365</f>
        <v>812.928</v>
      </c>
      <c r="K23" s="6" t="s">
        <v>19</v>
      </c>
      <c r="N23" s="8">
        <f>N21*365</f>
        <v>812.928</v>
      </c>
      <c r="O23" s="6" t="s">
        <v>19</v>
      </c>
    </row>
    <row r="24" spans="10:15" ht="15.75" thickBot="1">
      <c r="J24" s="2"/>
      <c r="K24" s="6"/>
      <c r="N24" s="2"/>
      <c r="O24" s="6"/>
    </row>
    <row r="25" spans="1:15" ht="15.75" thickBot="1">
      <c r="A25" t="s">
        <v>8</v>
      </c>
      <c r="D25" s="10"/>
      <c r="E25" t="s">
        <v>11</v>
      </c>
      <c r="F25" s="10"/>
      <c r="G25" t="s">
        <v>11</v>
      </c>
      <c r="J25" s="9">
        <f>J21*I3</f>
        <v>1.33632</v>
      </c>
      <c r="K25" s="6" t="s">
        <v>27</v>
      </c>
      <c r="N25" s="9">
        <f>N21*I3</f>
        <v>1.33632</v>
      </c>
      <c r="O25" s="6" t="s">
        <v>27</v>
      </c>
    </row>
    <row r="26" spans="10:15" ht="15.75" thickBot="1">
      <c r="J26" s="2"/>
      <c r="K26" s="6"/>
      <c r="N26" s="2"/>
      <c r="O26" s="6"/>
    </row>
    <row r="27" spans="1:15" ht="15.75" thickBot="1">
      <c r="A27" s="6" t="s">
        <v>28</v>
      </c>
      <c r="J27" s="8">
        <f>J25*365</f>
        <v>487.7568</v>
      </c>
      <c r="K27" s="6" t="s">
        <v>22</v>
      </c>
      <c r="N27" s="8">
        <f>N25*365</f>
        <v>487.7568</v>
      </c>
      <c r="O27" s="6" t="s">
        <v>22</v>
      </c>
    </row>
    <row r="29" spans="1:7" ht="12">
      <c r="A29" t="s">
        <v>7</v>
      </c>
      <c r="D29" s="10">
        <v>7</v>
      </c>
      <c r="E29" t="s">
        <v>12</v>
      </c>
      <c r="F29" s="10">
        <v>7</v>
      </c>
      <c r="G29" t="s">
        <v>12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E25" sqref="E25"/>
    </sheetView>
  </sheetViews>
  <sheetFormatPr defaultColWidth="9.140625" defaultRowHeight="12.75"/>
  <cols>
    <col min="3" max="3" width="9.28125" style="0" customWidth="1"/>
    <col min="6" max="6" width="6.421875" style="0" customWidth="1"/>
    <col min="8" max="8" width="7.00390625" style="0" customWidth="1"/>
    <col min="9" max="9" width="5.140625" style="0" customWidth="1"/>
    <col min="11" max="11" width="13.57421875" style="0" customWidth="1"/>
    <col min="12" max="12" width="4.57421875" style="0" customWidth="1"/>
    <col min="13" max="13" width="3.28125" style="0" customWidth="1"/>
    <col min="15" max="15" width="14.57421875" style="0" customWidth="1"/>
  </cols>
  <sheetData>
    <row r="1" spans="1:10" ht="15">
      <c r="A1" s="18" t="s">
        <v>31</v>
      </c>
      <c r="B1" s="43"/>
      <c r="G1" s="19" t="s">
        <v>24</v>
      </c>
      <c r="H1" s="20"/>
      <c r="I1" s="21">
        <v>0.35</v>
      </c>
      <c r="J1" s="22" t="s">
        <v>23</v>
      </c>
    </row>
    <row r="3" spans="3:14" ht="24.75">
      <c r="C3" s="16" t="s">
        <v>20</v>
      </c>
      <c r="E3" s="16" t="s">
        <v>21</v>
      </c>
      <c r="J3" s="2" t="s">
        <v>17</v>
      </c>
      <c r="L3" s="4"/>
      <c r="N3" s="2" t="s">
        <v>18</v>
      </c>
    </row>
    <row r="4" spans="1:6" ht="12.75" thickBot="1">
      <c r="A4" t="s">
        <v>1</v>
      </c>
      <c r="C4" s="23">
        <v>50</v>
      </c>
      <c r="D4" t="s">
        <v>9</v>
      </c>
      <c r="E4" s="23">
        <v>17</v>
      </c>
      <c r="F4" t="s">
        <v>9</v>
      </c>
    </row>
    <row r="5" spans="10:15" ht="20.25" thickBot="1">
      <c r="J5" s="24">
        <f>IF(C8="",C12*C4*(C6-8)*1.16/1000/7,C4*(C6-8)*C8*1.16/1000)</f>
        <v>1.7399999999999998</v>
      </c>
      <c r="K5" s="25" t="s">
        <v>26</v>
      </c>
      <c r="L5" s="26"/>
      <c r="M5" s="26"/>
      <c r="N5" s="27">
        <f>IF(E8="",(E12/7)*E4*(E6-8)*1.16/1000,E4*(E6-8)*E8*1.16/1000)</f>
        <v>0.8282399999999999</v>
      </c>
      <c r="O5" s="28" t="s">
        <v>26</v>
      </c>
    </row>
    <row r="6" spans="1:15" ht="20.25" thickBot="1">
      <c r="A6" t="s">
        <v>2</v>
      </c>
      <c r="C6" s="23">
        <v>38</v>
      </c>
      <c r="D6" t="s">
        <v>10</v>
      </c>
      <c r="E6" s="23">
        <v>50</v>
      </c>
      <c r="F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635.0999999999999</v>
      </c>
      <c r="K7" s="25" t="s">
        <v>19</v>
      </c>
      <c r="L7" s="26"/>
      <c r="M7" s="26"/>
      <c r="N7" s="31">
        <f>N5*365</f>
        <v>302.3075999999999</v>
      </c>
      <c r="O7" s="28" t="s">
        <v>19</v>
      </c>
    </row>
    <row r="8" spans="1:15" ht="20.25" thickBot="1">
      <c r="A8" t="s">
        <v>8</v>
      </c>
      <c r="C8" s="23">
        <v>1</v>
      </c>
      <c r="D8" t="s">
        <v>11</v>
      </c>
      <c r="E8" s="23">
        <v>1</v>
      </c>
      <c r="F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0.6089999999999999</v>
      </c>
      <c r="K9" s="25" t="s">
        <v>27</v>
      </c>
      <c r="L9" s="26"/>
      <c r="M9" s="26"/>
      <c r="N9" s="32">
        <f>N5*I1</f>
        <v>0.2898839999999999</v>
      </c>
      <c r="O9" s="28" t="s">
        <v>27</v>
      </c>
    </row>
    <row r="10" spans="1:15" ht="20.25" thickBot="1">
      <c r="A10" s="6" t="s">
        <v>28</v>
      </c>
      <c r="C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222.28499999999997</v>
      </c>
      <c r="K11" s="25" t="s">
        <v>22</v>
      </c>
      <c r="L11" s="26"/>
      <c r="M11" s="26"/>
      <c r="N11" s="31">
        <f>N9*365</f>
        <v>105.80765999999997</v>
      </c>
      <c r="O11" s="28" t="s">
        <v>22</v>
      </c>
    </row>
    <row r="12" spans="1:6" ht="12">
      <c r="A12" t="s">
        <v>3</v>
      </c>
      <c r="C12" s="23"/>
      <c r="D12" t="s">
        <v>12</v>
      </c>
      <c r="E12" s="23"/>
      <c r="F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 t="s">
        <v>25</v>
      </c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PageLayoutView="0" workbookViewId="0" topLeftCell="A1">
      <selection activeCell="F27" sqref="F27"/>
    </sheetView>
  </sheetViews>
  <sheetFormatPr defaultColWidth="9.140625" defaultRowHeight="12.75"/>
  <cols>
    <col min="2" max="2" width="9.7109375" style="0" customWidth="1"/>
    <col min="3" max="3" width="9.140625" style="0" hidden="1" customWidth="1"/>
    <col min="4" max="4" width="5.7109375" style="0" customWidth="1"/>
    <col min="5" max="5" width="6.7109375" style="0" customWidth="1"/>
    <col min="6" max="6" width="8.00390625" style="0" customWidth="1"/>
    <col min="7" max="7" width="14.8515625" style="0" customWidth="1"/>
    <col min="8" max="8" width="3.00390625" style="0" customWidth="1"/>
    <col min="9" max="9" width="6.28125" style="0" customWidth="1"/>
    <col min="10" max="10" width="12.00390625" style="0" customWidth="1"/>
    <col min="11" max="11" width="13.8515625" style="0" customWidth="1"/>
    <col min="15" max="15" width="14.28125" style="0" customWidth="1"/>
  </cols>
  <sheetData>
    <row r="1" spans="1:10" ht="15">
      <c r="A1" s="18" t="s">
        <v>32</v>
      </c>
      <c r="B1" s="43"/>
      <c r="G1" s="19" t="s">
        <v>24</v>
      </c>
      <c r="H1" s="20"/>
      <c r="I1" s="21">
        <v>0.35</v>
      </c>
      <c r="J1" s="22" t="s">
        <v>23</v>
      </c>
    </row>
    <row r="2" ht="12.75" customHeight="1"/>
    <row r="3" spans="4:14" ht="21.75" customHeight="1">
      <c r="D3" s="16" t="s">
        <v>20</v>
      </c>
      <c r="F3" s="16" t="s">
        <v>21</v>
      </c>
      <c r="J3" s="2" t="s">
        <v>17</v>
      </c>
      <c r="L3" s="4"/>
      <c r="N3" s="2" t="s">
        <v>18</v>
      </c>
    </row>
    <row r="4" spans="1:7" ht="12.75" thickBot="1">
      <c r="A4" t="s">
        <v>1</v>
      </c>
      <c r="D4" s="23">
        <v>250</v>
      </c>
      <c r="E4" t="s">
        <v>9</v>
      </c>
      <c r="F4" s="23">
        <v>250</v>
      </c>
      <c r="G4" t="s">
        <v>9</v>
      </c>
    </row>
    <row r="5" spans="10:15" ht="20.25" thickBot="1">
      <c r="J5" s="24">
        <f>IF(D8="",D12*D4*(D6-8)*1.16/1000/7,D4*(D6-8)*D8*1.16/1000)</f>
        <v>10.73</v>
      </c>
      <c r="K5" s="25" t="s">
        <v>26</v>
      </c>
      <c r="L5" s="26"/>
      <c r="M5" s="26"/>
      <c r="N5" s="27">
        <f>IF(F8="",(F12/7)*F4*(F6-8)*1.16/1000,F4*(F6-8)*F8*1.16/1000)</f>
        <v>9.28</v>
      </c>
      <c r="O5" s="28" t="s">
        <v>26</v>
      </c>
    </row>
    <row r="6" spans="1:15" ht="20.25" thickBot="1">
      <c r="A6" t="s">
        <v>2</v>
      </c>
      <c r="D6" s="23">
        <v>45</v>
      </c>
      <c r="E6" t="s">
        <v>10</v>
      </c>
      <c r="F6" s="23">
        <v>40</v>
      </c>
      <c r="G6" t="s">
        <v>10</v>
      </c>
      <c r="J6" s="29"/>
      <c r="K6" s="29"/>
      <c r="L6" s="26"/>
      <c r="M6" s="26"/>
      <c r="N6" s="29"/>
      <c r="O6" s="29"/>
    </row>
    <row r="7" spans="10:15" ht="20.25" thickBot="1">
      <c r="J7" s="30">
        <f>J5*365</f>
        <v>3916.4500000000003</v>
      </c>
      <c r="K7" s="25" t="s">
        <v>19</v>
      </c>
      <c r="L7" s="26"/>
      <c r="M7" s="26"/>
      <c r="N7" s="31">
        <f>N5*365</f>
        <v>3387.2</v>
      </c>
      <c r="O7" s="28" t="s">
        <v>19</v>
      </c>
    </row>
    <row r="8" spans="1:15" ht="20.25" thickBot="1">
      <c r="A8" t="s">
        <v>8</v>
      </c>
      <c r="D8" s="23">
        <v>1</v>
      </c>
      <c r="E8" t="s">
        <v>11</v>
      </c>
      <c r="F8" s="23">
        <v>1</v>
      </c>
      <c r="G8" t="s">
        <v>11</v>
      </c>
      <c r="J8" s="29"/>
      <c r="K8" s="29"/>
      <c r="L8" s="26"/>
      <c r="M8" s="26"/>
      <c r="N8" s="29"/>
      <c r="O8" s="29"/>
    </row>
    <row r="9" spans="10:15" ht="20.25" thickBot="1">
      <c r="J9" s="24">
        <f>J5*I1</f>
        <v>3.7555</v>
      </c>
      <c r="K9" s="25" t="s">
        <v>27</v>
      </c>
      <c r="L9" s="26"/>
      <c r="M9" s="26"/>
      <c r="N9" s="32">
        <f>N5*I1</f>
        <v>3.2479999999999998</v>
      </c>
      <c r="O9" s="28" t="s">
        <v>27</v>
      </c>
    </row>
    <row r="10" spans="1:15" ht="20.25" thickBot="1">
      <c r="A10" s="6" t="s">
        <v>28</v>
      </c>
      <c r="D10" t="s">
        <v>25</v>
      </c>
      <c r="J10" s="29"/>
      <c r="K10" s="29"/>
      <c r="L10" s="26"/>
      <c r="M10" s="26"/>
      <c r="N10" s="29"/>
      <c r="O10" s="29"/>
    </row>
    <row r="11" spans="10:15" ht="20.25" thickBot="1">
      <c r="J11" s="30">
        <f>J9*365</f>
        <v>1370.7575</v>
      </c>
      <c r="K11" s="25" t="s">
        <v>22</v>
      </c>
      <c r="L11" s="26"/>
      <c r="M11" s="26"/>
      <c r="N11" s="31">
        <f>N9*365</f>
        <v>1185.52</v>
      </c>
      <c r="O11" s="28" t="s">
        <v>22</v>
      </c>
    </row>
    <row r="12" spans="1:7" ht="12">
      <c r="A12" t="s">
        <v>3</v>
      </c>
      <c r="D12" s="23"/>
      <c r="E12" t="s">
        <v>12</v>
      </c>
      <c r="F12" s="23"/>
      <c r="G12" t="s">
        <v>12</v>
      </c>
    </row>
    <row r="14" spans="10:11" ht="12.75">
      <c r="J14" s="6"/>
      <c r="K14" s="6"/>
    </row>
    <row r="15" spans="10:11" ht="12.75">
      <c r="J15" s="6"/>
      <c r="K15" s="6"/>
    </row>
    <row r="16" spans="1:15" ht="15">
      <c r="A16" s="11"/>
      <c r="B16" s="11"/>
      <c r="C16" s="11"/>
      <c r="D16" s="11"/>
      <c r="E16" s="11"/>
      <c r="F16" s="11"/>
      <c r="G16" s="11"/>
      <c r="H16" s="11"/>
      <c r="I16" s="11"/>
      <c r="J16" s="14"/>
      <c r="K16" s="12"/>
      <c r="L16" s="11"/>
      <c r="M16" s="11"/>
      <c r="N16" s="15"/>
      <c r="O16" s="12"/>
    </row>
    <row r="17" spans="1:15" ht="12.7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1"/>
      <c r="M17" s="11"/>
      <c r="N17" s="12"/>
      <c r="O17" s="12"/>
    </row>
    <row r="18" spans="1:15" ht="15">
      <c r="A18" s="11"/>
      <c r="B18" s="11"/>
      <c r="C18" s="11"/>
      <c r="D18" s="11"/>
      <c r="E18" s="11"/>
      <c r="F18" s="11"/>
      <c r="G18" s="11"/>
      <c r="H18" s="11"/>
      <c r="I18" s="11"/>
      <c r="J18" s="13"/>
      <c r="K18" s="12"/>
      <c r="L18" s="11"/>
      <c r="M18" s="11"/>
      <c r="N18" s="7"/>
      <c r="O18" s="12"/>
    </row>
    <row r="19" spans="1:15" ht="12.75">
      <c r="A19" s="12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1"/>
      <c r="M19" s="11"/>
      <c r="N19" s="12"/>
      <c r="O19" s="12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4"/>
      <c r="K20" s="12"/>
      <c r="L20" s="11"/>
      <c r="M20" s="11"/>
      <c r="N20" s="15"/>
      <c r="O20" s="12"/>
    </row>
    <row r="21" spans="1:15" ht="12.7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1"/>
      <c r="M21" s="11"/>
      <c r="N21" s="11"/>
      <c r="O21" s="11"/>
    </row>
    <row r="22" spans="1:15" ht="12.7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1"/>
      <c r="M22" s="11"/>
      <c r="N22" s="11"/>
      <c r="O22" s="11"/>
    </row>
    <row r="23" spans="1:10" ht="12">
      <c r="A23" s="11"/>
      <c r="B23" s="11"/>
      <c r="C23" s="11"/>
      <c r="D23" s="11"/>
      <c r="E23" s="11"/>
      <c r="J23" t="s">
        <v>25</v>
      </c>
    </row>
    <row r="24" spans="1:5" ht="12">
      <c r="A24" s="11"/>
      <c r="B24" s="11"/>
      <c r="C24" s="11"/>
      <c r="D24" s="11"/>
      <c r="E24" s="11"/>
    </row>
    <row r="25" spans="1:5" ht="12">
      <c r="A25" s="11"/>
      <c r="B25" s="11"/>
      <c r="C25" s="11"/>
      <c r="D25" s="11"/>
      <c r="E25" s="11"/>
    </row>
    <row r="26" spans="1:5" ht="12">
      <c r="A26" s="11"/>
      <c r="B26" s="11"/>
      <c r="C26" s="11"/>
      <c r="D26" s="11"/>
      <c r="E26" s="11"/>
    </row>
    <row r="27" spans="1:5" ht="12">
      <c r="A27" s="11"/>
      <c r="B27" s="11"/>
      <c r="C27" s="11"/>
      <c r="D27" s="11"/>
      <c r="E27" s="11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125" zoomScaleNormal="125" zoomScalePageLayoutView="0" workbookViewId="0" topLeftCell="A2">
      <selection activeCell="F13" sqref="F13"/>
    </sheetView>
  </sheetViews>
  <sheetFormatPr defaultColWidth="9.140625" defaultRowHeight="12.75"/>
  <cols>
    <col min="3" max="3" width="6.7109375" style="0" customWidth="1"/>
    <col min="4" max="4" width="4.00390625" style="0" customWidth="1"/>
    <col min="5" max="5" width="6.8515625" style="0" customWidth="1"/>
    <col min="11" max="11" width="13.8515625" style="0" customWidth="1"/>
    <col min="12" max="12" width="4.28125" style="0" customWidth="1"/>
    <col min="13" max="13" width="4.421875" style="0" customWidth="1"/>
    <col min="14" max="14" width="12.421875" style="0" customWidth="1"/>
    <col min="15" max="15" width="15.140625" style="0" customWidth="1"/>
  </cols>
  <sheetData>
    <row r="1" spans="1:10" ht="15.75" thickBot="1">
      <c r="A1" s="17" t="s">
        <v>29</v>
      </c>
      <c r="G1" s="38" t="s">
        <v>30</v>
      </c>
      <c r="H1" s="39"/>
      <c r="I1" s="41">
        <v>0.75</v>
      </c>
      <c r="J1" s="40" t="s">
        <v>23</v>
      </c>
    </row>
    <row r="3" ht="12.75">
      <c r="K3" s="6"/>
    </row>
    <row r="4" spans="4:14" ht="15">
      <c r="D4" s="16" t="s">
        <v>20</v>
      </c>
      <c r="F4" s="16" t="s">
        <v>21</v>
      </c>
      <c r="J4" s="2" t="s">
        <v>17</v>
      </c>
      <c r="K4" s="6"/>
      <c r="N4" s="2" t="s">
        <v>18</v>
      </c>
    </row>
    <row r="5" spans="1:7" ht="12.75" thickBot="1">
      <c r="A5" t="s">
        <v>5</v>
      </c>
      <c r="D5" s="42">
        <v>12</v>
      </c>
      <c r="E5" t="s">
        <v>13</v>
      </c>
      <c r="F5" s="42">
        <v>8</v>
      </c>
      <c r="G5" t="s">
        <v>13</v>
      </c>
    </row>
    <row r="6" spans="10:15" ht="20.25" thickBot="1">
      <c r="J6" s="24">
        <f>IF(D11="",D15*D5*D9*(D7-8)*1.16/1000/7,D5*D9*(D7-8)*D11*1.16/1000)</f>
        <v>4.4544</v>
      </c>
      <c r="K6" s="25" t="s">
        <v>26</v>
      </c>
      <c r="L6" s="26"/>
      <c r="M6" s="26"/>
      <c r="N6" s="34">
        <f>IF(F11="",F15/7*F5*F9*(F7-8)*1.16/1000,F5*F9*(F7-8)*F11*1.16/1000)</f>
        <v>1.4848</v>
      </c>
      <c r="O6" s="35" t="s">
        <v>26</v>
      </c>
    </row>
    <row r="7" spans="1:15" ht="20.25" thickBot="1">
      <c r="A7" t="s">
        <v>2</v>
      </c>
      <c r="D7" s="42">
        <v>40</v>
      </c>
      <c r="E7" t="s">
        <v>10</v>
      </c>
      <c r="F7" s="42">
        <v>40</v>
      </c>
      <c r="G7" t="s">
        <v>10</v>
      </c>
      <c r="J7" s="29"/>
      <c r="K7" s="29"/>
      <c r="L7" s="26"/>
      <c r="M7" s="26"/>
      <c r="N7" s="29"/>
      <c r="O7" s="29"/>
    </row>
    <row r="8" spans="10:15" ht="20.25" thickBot="1">
      <c r="J8" s="30">
        <f>J6*365</f>
        <v>1625.856</v>
      </c>
      <c r="K8" s="25" t="s">
        <v>19</v>
      </c>
      <c r="L8" s="26"/>
      <c r="M8" s="26"/>
      <c r="N8" s="37">
        <f>N6*365</f>
        <v>541.952</v>
      </c>
      <c r="O8" s="35" t="s">
        <v>19</v>
      </c>
    </row>
    <row r="9" spans="1:15" ht="20.25" thickBot="1">
      <c r="A9" t="s">
        <v>6</v>
      </c>
      <c r="D9" s="42">
        <v>10</v>
      </c>
      <c r="E9" t="s">
        <v>14</v>
      </c>
      <c r="F9" s="42">
        <v>5</v>
      </c>
      <c r="G9" t="s">
        <v>14</v>
      </c>
      <c r="J9" s="29"/>
      <c r="K9" s="29"/>
      <c r="L9" s="26"/>
      <c r="M9" s="26"/>
      <c r="N9" s="33"/>
      <c r="O9" s="29"/>
    </row>
    <row r="10" spans="10:15" ht="20.25" thickBot="1">
      <c r="J10" s="24">
        <f>J6*I1</f>
        <v>3.3407999999999998</v>
      </c>
      <c r="K10" s="25" t="s">
        <v>27</v>
      </c>
      <c r="L10" s="26"/>
      <c r="M10" s="26"/>
      <c r="N10" s="34">
        <f>N6*I1</f>
        <v>1.1136</v>
      </c>
      <c r="O10" s="35" t="s">
        <v>27</v>
      </c>
    </row>
    <row r="11" spans="1:15" ht="20.25" thickBot="1">
      <c r="A11" t="s">
        <v>8</v>
      </c>
      <c r="D11" s="42">
        <v>1</v>
      </c>
      <c r="E11" t="s">
        <v>11</v>
      </c>
      <c r="F11" s="42">
        <v>1</v>
      </c>
      <c r="J11" s="29"/>
      <c r="K11" s="29"/>
      <c r="L11" s="26"/>
      <c r="M11" s="26"/>
      <c r="N11" s="36"/>
      <c r="O11" s="36"/>
    </row>
    <row r="12" spans="10:15" ht="20.25" thickBot="1">
      <c r="J12" s="30">
        <f>J10*365</f>
        <v>1219.3919999999998</v>
      </c>
      <c r="K12" s="25" t="s">
        <v>22</v>
      </c>
      <c r="L12" s="26"/>
      <c r="M12" s="26"/>
      <c r="N12" s="37">
        <f>N10*365</f>
        <v>406.464</v>
      </c>
      <c r="O12" s="35" t="s">
        <v>22</v>
      </c>
    </row>
    <row r="13" ht="12.75">
      <c r="A13" s="6" t="s">
        <v>28</v>
      </c>
    </row>
    <row r="15" spans="1:12" ht="12">
      <c r="A15" t="s">
        <v>7</v>
      </c>
      <c r="D15" s="42">
        <v>0</v>
      </c>
      <c r="E15" t="s">
        <v>12</v>
      </c>
      <c r="F15" s="42">
        <v>0</v>
      </c>
      <c r="G15" t="s">
        <v>12</v>
      </c>
      <c r="L15" s="11"/>
    </row>
    <row r="21" ht="12">
      <c r="C21" t="s">
        <v>25</v>
      </c>
    </row>
    <row r="26" ht="12">
      <c r="O26" t="s">
        <v>25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G3"/>
  <sheetViews>
    <sheetView zoomScalePageLayoutView="0" workbookViewId="0" topLeftCell="A1">
      <selection activeCell="F27" sqref="F27"/>
    </sheetView>
  </sheetViews>
  <sheetFormatPr defaultColWidth="9.140625" defaultRowHeight="12.75"/>
  <sheetData>
    <row r="3" spans="3:7" ht="18">
      <c r="C3" s="44" t="s">
        <v>33</v>
      </c>
      <c r="G3" s="44" t="s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Kommunförbundet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Kommunförbundet</dc:creator>
  <cp:keywords/>
  <dc:description/>
  <cp:lastModifiedBy>Mia Han</cp:lastModifiedBy>
  <cp:lastPrinted>2001-01-26T12:45:32Z</cp:lastPrinted>
  <dcterms:created xsi:type="dcterms:W3CDTF">2001-01-19T12:30:52Z</dcterms:created>
  <dcterms:modified xsi:type="dcterms:W3CDTF">2020-10-05T09:03:00Z</dcterms:modified>
  <cp:category/>
  <cp:version/>
  <cp:contentType/>
  <cp:contentStatus/>
</cp:coreProperties>
</file>